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28" i="1"/>
  <c r="H21" i="1"/>
  <c r="H20" i="1" l="1"/>
  <c r="H19" i="1"/>
  <c r="H48" i="1" l="1"/>
  <c r="H16" i="1" l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<sst xmlns="http://schemas.openxmlformats.org/spreadsheetml/2006/main" count="48" uniqueCount="28">
  <si>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</si>
  <si>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</si>
  <si>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</si>
  <si>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</si>
  <si>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</si>
  <si>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</si>
  <si>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</si>
  <si>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</si>
  <si>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</si>
  <si>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</si>
  <si>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</si>
  <si>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</si>
  <si>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</si>
  <si>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</si>
  <si>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</si>
  <si>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</si>
  <si>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</si>
  <si>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</si>
  <si>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</si>
  <si>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</si>
  <si>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</si>
  <si>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</si>
  <si>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</si>
  <si>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</si>
  <si>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</si>
  <si>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Dana:24.12.2019.</t>
  </si>
  <si>
    <t>Primljena i neutrošena participacija od 24.12.2019.</t>
  </si>
  <si>
    <t>Dana 24.12.2019.godine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</si>
</sst>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5" zoomScaleNormal="100" workbookViewId="0">
      <selection activeCell="H13" sqref="H13"/>
    </sheetView>
  </sheetViews>
  <sheetFormatPr defaultRowHeight="15" x14ac:dyDescent="0.25"/>
  <cols>
    <col min="1" max="1" width="6.7109375" customWidth="1"/>
    <col min="2" max="2" width="39" customWidth="1"/>
    <col min="3" max="3" width="20.285156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6" t="s">
        <v>22</v>
      </c>
      <c r="C11" s="37"/>
      <c r="D11" s="37"/>
      <c r="E11" s="37"/>
      <c r="F11" s="38"/>
      <c r="G11" s="2" t="s">
        <v>5</v>
      </c>
      <c r="H11" s="2" t="s">
        <v>6</v>
      </c>
      <c r="I11" s="11"/>
      <c r="J11" s="11"/>
      <c r="K11" s="32"/>
      <c r="L11" s="32"/>
      <c r="M11" s="32"/>
      <c r="N11" s="32"/>
      <c r="O11" s="32"/>
    </row>
    <row r="12" spans="2:15" x14ac:dyDescent="0.25">
      <c r="B12" s="34" t="s">
        <v>20</v>
      </c>
      <c r="C12" s="34"/>
      <c r="D12" s="34"/>
      <c r="E12" s="34"/>
      <c r="F12" s="34"/>
      <c r="G12" s="14">
        <v>43823</v>
      </c>
      <c r="H12" s="23">
        <v>5066276.3</v>
      </c>
      <c r="I12" s="11"/>
      <c r="J12" s="11"/>
      <c r="K12" s="9"/>
      <c r="L12" s="9"/>
      <c r="M12" s="9"/>
      <c r="N12" s="9"/>
      <c r="O12" s="9"/>
    </row>
    <row r="13" spans="2:15" x14ac:dyDescent="0.25">
      <c r="B13" s="33" t="s">
        <v>9</v>
      </c>
      <c r="C13" s="33"/>
      <c r="D13" s="33"/>
      <c r="E13" s="33"/>
      <c r="F13" s="33"/>
      <c r="G13" s="24">
        <v>43823</v>
      </c>
      <c r="H13" s="3">
        <f>H14+H25-H32-H42</f>
        <v>4338108.08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43823</v>
      </c>
      <c r="H14" s="4">
        <f>H15+H16+H17+H18+H19+H20+H21+H22+H23+H24</f>
        <v>3576960.0799999996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f>2373750-142917.73-72501.35-1623993</f>
        <v>534337.91999999993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f>484175.45-346688.6+955500-401234.26+466515.57+362768.64-858079.38+471174.85-471174.85+17809.58+585975.98-585975.98+955500+592731.36-1636267-442868.24+1325024.02-836860.53+72501.35-400267.12</f>
        <v>310260.84000000032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+66400-843094.65-285322.57-298836.22</f>
        <v>190316.03999999928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29" t="s">
        <v>26</v>
      </c>
      <c r="C24" s="30"/>
      <c r="D24" s="30"/>
      <c r="E24" s="30"/>
      <c r="F24" s="31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+11550+4250+3800+6650+5100+4200+9800+4400+8300+4300</f>
        <v>973720</v>
      </c>
      <c r="I24" s="11"/>
      <c r="J24" s="11"/>
      <c r="K24" s="8"/>
      <c r="L24" s="8"/>
    </row>
    <row r="25" spans="2:13" x14ac:dyDescent="0.25">
      <c r="B25" s="48" t="s">
        <v>24</v>
      </c>
      <c r="C25" s="49"/>
      <c r="D25" s="49"/>
      <c r="E25" s="49"/>
      <c r="F25" s="50"/>
      <c r="G25" s="16">
        <v>43823</v>
      </c>
      <c r="H25" s="4">
        <f>H26+H27+H28+H29+H30+H31</f>
        <v>762322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1758775.38-1036974.4+179666.67-200000-157432+359333.33-117850+9240-1200+359333.34-66400-52080-19092-481463.9</f>
        <v>533856.42000000004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0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35339+16453+4553+11176+10141+8071</f>
        <v>85733</v>
      </c>
      <c r="I31" s="11"/>
      <c r="J31" s="11"/>
    </row>
    <row r="32" spans="2:13" x14ac:dyDescent="0.25">
      <c r="B32" s="45" t="s">
        <v>16</v>
      </c>
      <c r="C32" s="46"/>
      <c r="D32" s="46"/>
      <c r="E32" s="46"/>
      <c r="F32" s="47"/>
      <c r="G32" s="17">
        <v>43823</v>
      </c>
      <c r="H32" s="5">
        <f>SUM(H33:H41)</f>
        <v>1174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3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9" t="s">
        <v>2</v>
      </c>
      <c r="C37" s="30"/>
      <c r="D37" s="30"/>
      <c r="E37" s="30"/>
      <c r="F37" s="31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1174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45" t="s">
        <v>21</v>
      </c>
      <c r="C42" s="46"/>
      <c r="D42" s="46"/>
      <c r="E42" s="46"/>
      <c r="F42" s="47"/>
      <c r="G42" s="17">
        <v>43823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26" t="s">
        <v>18</v>
      </c>
      <c r="C48" s="27"/>
      <c r="D48" s="27"/>
      <c r="E48" s="27"/>
      <c r="F48" s="28"/>
      <c r="G48" s="18">
        <v>43823</v>
      </c>
      <c r="H48" s="6">
        <f>35842.79+5089960+549600+691200+5000+8000+5231.78+20830.22-6369822+765000+13329.15-29.19-13329.15+415928.96+247697.91+243.26+16724.07+40.77+141.36+6702.29-687178.1</f>
        <v>801114.12000000023</v>
      </c>
      <c r="I48" s="11"/>
      <c r="J48"/>
      <c r="L48" s="8"/>
    </row>
    <row r="49" spans="2:11" x14ac:dyDescent="0.25">
      <c r="B49" s="29" t="s">
        <v>17</v>
      </c>
      <c r="C49" s="30"/>
      <c r="D49" s="30"/>
      <c r="E49" s="30"/>
      <c r="F49" s="31"/>
      <c r="G49" s="2"/>
      <c r="H49" s="3">
        <v>0</v>
      </c>
      <c r="I49" s="11"/>
      <c r="J49" s="11"/>
    </row>
    <row r="50" spans="2:11" x14ac:dyDescent="0.25">
      <c r="B50" s="42" t="s">
        <v>4</v>
      </c>
      <c r="C50" s="43"/>
      <c r="D50" s="43"/>
      <c r="E50" s="43"/>
      <c r="F50" s="44"/>
      <c r="G50" s="2"/>
      <c r="H50" s="7">
        <f>H14+H25-H32-H42+H48-H49</f>
        <v>5139222.2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2019-12-25T08:50:04Z</dcterms:modified>
</cp:coreProperties>
</file>